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Sheet1!$A$2:$W$17</definedName>
    <definedName name="_xlnm.Print_Titles" localSheetId="0">Sheet1!$A:$A</definedName>
  </definedNames>
  <calcPr calcId="125725"/>
</workbook>
</file>

<file path=xl/calcChain.xml><?xml version="1.0" encoding="utf-8"?>
<calcChain xmlns="http://schemas.openxmlformats.org/spreadsheetml/2006/main">
  <c r="B17" i="1"/>
  <c r="B13"/>
  <c r="B15"/>
  <c r="B14"/>
  <c r="B12"/>
  <c r="B11"/>
  <c r="B9"/>
  <c r="B8"/>
  <c r="B6"/>
  <c r="B7"/>
  <c r="V17"/>
  <c r="V15"/>
  <c r="V10"/>
  <c r="S17"/>
  <c r="S15"/>
  <c r="S10"/>
  <c r="D16"/>
  <c r="G16"/>
  <c r="J16"/>
  <c r="M16"/>
  <c r="O16"/>
  <c r="R16"/>
  <c r="U16"/>
  <c r="W17"/>
  <c r="W15"/>
  <c r="W14"/>
  <c r="W13"/>
  <c r="W12"/>
  <c r="W11"/>
  <c r="W10"/>
  <c r="W9"/>
  <c r="W8"/>
  <c r="W7"/>
  <c r="U7"/>
  <c r="W6"/>
  <c r="R7"/>
  <c r="T17"/>
  <c r="T15"/>
  <c r="T14"/>
  <c r="T13"/>
  <c r="T12"/>
  <c r="T11"/>
  <c r="T10"/>
  <c r="T9"/>
  <c r="T8"/>
  <c r="T6"/>
  <c r="T7" s="1"/>
  <c r="P17" l="1"/>
  <c r="P15"/>
  <c r="P10"/>
  <c r="D9"/>
  <c r="K17"/>
  <c r="K15"/>
  <c r="K10"/>
  <c r="E15"/>
  <c r="H15"/>
  <c r="H17"/>
  <c r="H10"/>
  <c r="E10"/>
  <c r="E13"/>
  <c r="E17"/>
  <c r="I10"/>
  <c r="O7"/>
  <c r="M7"/>
  <c r="J7"/>
  <c r="D7"/>
  <c r="F15"/>
  <c r="N10"/>
  <c r="Q12"/>
  <c r="L17"/>
  <c r="L15"/>
  <c r="L14"/>
  <c r="L13"/>
  <c r="L12"/>
  <c r="L11"/>
  <c r="L10"/>
  <c r="L9"/>
  <c r="L8"/>
  <c r="L6"/>
  <c r="L7" s="1"/>
  <c r="I17" l="1"/>
  <c r="I12"/>
  <c r="I9"/>
  <c r="I8"/>
  <c r="I15"/>
  <c r="I6"/>
  <c r="I14"/>
  <c r="I13"/>
  <c r="I11"/>
  <c r="F14"/>
  <c r="F13"/>
  <c r="F12"/>
  <c r="F11"/>
  <c r="F10"/>
  <c r="F9"/>
  <c r="F8"/>
  <c r="F17"/>
  <c r="F6"/>
  <c r="F7" s="1"/>
  <c r="Q11"/>
  <c r="N8"/>
  <c r="N14"/>
  <c r="N12"/>
  <c r="N9"/>
  <c r="N17"/>
  <c r="N6"/>
  <c r="N7" s="1"/>
  <c r="N15"/>
  <c r="N13"/>
  <c r="N11"/>
  <c r="Q10"/>
  <c r="Q13"/>
  <c r="Q9"/>
  <c r="Q8"/>
  <c r="Q17"/>
  <c r="Q6"/>
  <c r="Q7" s="1"/>
  <c r="Q15"/>
  <c r="Q14"/>
  <c r="B10" l="1"/>
  <c r="I7"/>
</calcChain>
</file>

<file path=xl/sharedStrings.xml><?xml version="1.0" encoding="utf-8"?>
<sst xmlns="http://schemas.openxmlformats.org/spreadsheetml/2006/main" count="35" uniqueCount="27">
  <si>
    <t>Coconut Sugar</t>
  </si>
  <si>
    <t>Coconut Flour</t>
  </si>
  <si>
    <t>Almond Flour</t>
  </si>
  <si>
    <t>Cocoa</t>
  </si>
  <si>
    <t>Arrowroot</t>
  </si>
  <si>
    <t>SUM</t>
  </si>
  <si>
    <t>Total Fat</t>
  </si>
  <si>
    <t>Total Carb</t>
  </si>
  <si>
    <t xml:space="preserve">   Saturated Fat</t>
  </si>
  <si>
    <t>Sodium mg</t>
  </si>
  <si>
    <t xml:space="preserve">  Dietary Fiber</t>
  </si>
  <si>
    <t xml:space="preserve">  Sugars</t>
  </si>
  <si>
    <t>Protein gm</t>
  </si>
  <si>
    <t>Calories per serving</t>
  </si>
  <si>
    <t>Calories from Fat</t>
  </si>
  <si>
    <t>unit</t>
  </si>
  <si>
    <t>cup</t>
  </si>
  <si>
    <t>units</t>
  </si>
  <si>
    <t>Flax Meal</t>
  </si>
  <si>
    <t>Tapioca Starch</t>
  </si>
  <si>
    <t>wt oz</t>
  </si>
  <si>
    <t>wt gm</t>
  </si>
  <si>
    <t>mult</t>
  </si>
  <si>
    <t>oz</t>
  </si>
  <si>
    <t>gm</t>
  </si>
  <si>
    <t>flours, starches, sugars_a_2020_05_01.xlsx</t>
  </si>
  <si>
    <t xml:space="preserve">  Starch (calc)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</si>
</sst>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DE5C0C"/>
      <name val="Cambria"/>
      <family val="1"/>
      <scheme val="major"/>
    </font>
    <font>
      <b/>
      <sz val="11"/>
      <color rgb="FF00B05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4" fontId="1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5C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"/>
  <sheetViews>
    <sheetView tabSelected="1" zoomScaleNormal="100" workbookViewId="0">
      <selection activeCell="W17" sqref="A2:W17"/>
    </sheetView>
  </sheetViews>
  <sheetFormatPr defaultColWidth="8.7265625" defaultRowHeight="14"/>
  <cols>
    <col min="1" max="1" width="17.7265625" style="5" customWidth="1"/>
    <col min="2" max="2" width="10.26953125" style="2" customWidth="1"/>
    <col min="3" max="3" width="4.54296875" style="2" customWidth="1"/>
    <col min="4" max="4" width="8.81640625" style="2" customWidth="1"/>
    <col min="5" max="5" width="7.26953125" style="2" customWidth="1"/>
    <col min="6" max="6" width="9.54296875" style="2" customWidth="1"/>
    <col min="7" max="7" width="8.453125" style="3" customWidth="1"/>
    <col min="8" max="8" width="8.54296875" style="3" customWidth="1"/>
    <col min="9" max="9" width="6" style="3" customWidth="1"/>
    <col min="10" max="10" width="9.26953125" style="3" customWidth="1"/>
    <col min="11" max="11" width="7.81640625" style="3" customWidth="1"/>
    <col min="12" max="12" width="12.26953125" style="12" customWidth="1"/>
    <col min="13" max="13" width="13.54296875" style="1" customWidth="1"/>
    <col min="14" max="14" width="12.54296875" style="1" customWidth="1"/>
    <col min="15" max="15" width="8.7265625" style="1" customWidth="1"/>
    <col min="16" max="16" width="9.26953125" style="1" customWidth="1"/>
    <col min="17" max="17" width="12.26953125" style="1" customWidth="1"/>
    <col min="18" max="18" width="9.453125" style="1" customWidth="1"/>
    <col min="19" max="19" width="8.1796875" style="1" customWidth="1"/>
    <col min="20" max="20" width="8.7265625" style="5"/>
    <col min="21" max="21" width="10.54296875" style="5" customWidth="1"/>
    <col min="22" max="22" width="7.54296875" style="5" customWidth="1"/>
    <col min="23" max="23" width="7.08984375" style="5" customWidth="1"/>
    <col min="24" max="16384" width="8.7265625" style="5"/>
  </cols>
  <sheetData>
    <row r="2" spans="1:23" ht="14.5" thickBot="1">
      <c r="A2" s="1" t="s">
        <v>25</v>
      </c>
    </row>
    <row r="3" spans="1:23" s="16" customFormat="1" ht="29.25" customHeight="1">
      <c r="B3" s="16" t="s">
        <v>5</v>
      </c>
      <c r="D3" s="23" t="s">
        <v>2</v>
      </c>
      <c r="F3" s="17" t="s">
        <v>22</v>
      </c>
      <c r="G3" s="23" t="s">
        <v>1</v>
      </c>
      <c r="I3" s="17" t="s">
        <v>22</v>
      </c>
      <c r="J3" s="23" t="s">
        <v>0</v>
      </c>
      <c r="L3" s="16" t="s">
        <v>22</v>
      </c>
      <c r="M3" s="26" t="s">
        <v>4</v>
      </c>
      <c r="N3" s="16" t="s">
        <v>22</v>
      </c>
      <c r="O3" s="29" t="s">
        <v>3</v>
      </c>
      <c r="Q3" s="18" t="s">
        <v>22</v>
      </c>
      <c r="R3" s="29" t="s">
        <v>18</v>
      </c>
      <c r="T3" s="18" t="s">
        <v>22</v>
      </c>
      <c r="U3" s="32" t="s">
        <v>19</v>
      </c>
      <c r="W3" s="16" t="s">
        <v>22</v>
      </c>
    </row>
    <row r="4" spans="1:23" s="7" customFormat="1">
      <c r="A4" s="33" t="s">
        <v>15</v>
      </c>
      <c r="B4" s="8"/>
      <c r="C4" s="8"/>
      <c r="D4" s="34" t="s">
        <v>16</v>
      </c>
      <c r="F4" s="35">
        <v>4</v>
      </c>
      <c r="G4" s="34" t="s">
        <v>24</v>
      </c>
      <c r="I4" s="35">
        <v>0.42499999999999999</v>
      </c>
      <c r="J4" s="34" t="s">
        <v>23</v>
      </c>
      <c r="L4" s="35">
        <v>1.9</v>
      </c>
      <c r="M4" s="36" t="s">
        <v>24</v>
      </c>
      <c r="N4" s="35">
        <v>0.42499999999999999</v>
      </c>
      <c r="O4" s="15" t="s">
        <v>24</v>
      </c>
      <c r="P4" s="10"/>
      <c r="Q4" s="35">
        <v>0.42499999999999999</v>
      </c>
      <c r="R4" s="9"/>
      <c r="S4" s="10"/>
      <c r="T4" s="35">
        <v>0</v>
      </c>
      <c r="U4" s="9"/>
      <c r="V4" s="10"/>
      <c r="W4" s="35">
        <v>0</v>
      </c>
    </row>
    <row r="5" spans="1:23">
      <c r="A5" s="13" t="s">
        <v>17</v>
      </c>
      <c r="D5" s="24">
        <v>0.25</v>
      </c>
      <c r="E5" s="5"/>
      <c r="F5" s="2">
        <v>4.8</v>
      </c>
      <c r="G5" s="24">
        <v>100</v>
      </c>
      <c r="H5" s="5"/>
      <c r="I5" s="2"/>
      <c r="J5" s="24">
        <v>1</v>
      </c>
      <c r="K5" s="5"/>
      <c r="L5" s="2"/>
      <c r="M5" s="27">
        <v>100</v>
      </c>
      <c r="N5" s="2"/>
      <c r="O5" s="14">
        <v>100</v>
      </c>
      <c r="Q5" s="2"/>
      <c r="R5" s="4">
        <v>100</v>
      </c>
      <c r="T5" s="2"/>
      <c r="U5" s="4">
        <v>100</v>
      </c>
      <c r="V5" s="1"/>
      <c r="W5" s="2"/>
    </row>
    <row r="6" spans="1:23">
      <c r="A6" s="13" t="s">
        <v>21</v>
      </c>
      <c r="B6" s="2">
        <f>+F6+I6+L6+N6+Q6+T6+W6</f>
        <v>292.7</v>
      </c>
      <c r="D6" s="24">
        <v>28</v>
      </c>
      <c r="E6" s="5"/>
      <c r="F6" s="2">
        <f>+D6*F$4</f>
        <v>112</v>
      </c>
      <c r="G6" s="24">
        <v>100</v>
      </c>
      <c r="H6" s="5"/>
      <c r="I6" s="2">
        <f>+G6*I$4</f>
        <v>42.5</v>
      </c>
      <c r="J6" s="24">
        <v>28</v>
      </c>
      <c r="K6" s="5"/>
      <c r="L6" s="2">
        <f>+J6*L$4</f>
        <v>53.199999999999996</v>
      </c>
      <c r="M6" s="27">
        <v>100</v>
      </c>
      <c r="N6" s="2">
        <f>+M6*N$4</f>
        <v>42.5</v>
      </c>
      <c r="O6" s="14">
        <v>100</v>
      </c>
      <c r="Q6" s="2">
        <f>+O6*Q$4</f>
        <v>42.5</v>
      </c>
      <c r="R6" s="4">
        <v>100</v>
      </c>
      <c r="T6" s="2">
        <f>+R6*T$4</f>
        <v>0</v>
      </c>
      <c r="U6" s="4">
        <v>100</v>
      </c>
      <c r="V6" s="1"/>
      <c r="W6" s="2">
        <f>+U6*W$4</f>
        <v>0</v>
      </c>
    </row>
    <row r="7" spans="1:23">
      <c r="A7" s="5" t="s">
        <v>20</v>
      </c>
      <c r="B7" s="20">
        <f>+F7+I7+L7+N7+Q7+T7+W7</f>
        <v>10.453571428571427</v>
      </c>
      <c r="D7" s="24">
        <f>+D6/28</f>
        <v>1</v>
      </c>
      <c r="E7" s="5"/>
      <c r="F7" s="20">
        <f>+F6/28</f>
        <v>4</v>
      </c>
      <c r="G7" s="24"/>
      <c r="H7" s="5"/>
      <c r="I7" s="20">
        <f>+I6/28</f>
        <v>1.5178571428571428</v>
      </c>
      <c r="J7" s="24">
        <f>+J6/28</f>
        <v>1</v>
      </c>
      <c r="K7" s="5"/>
      <c r="L7" s="20">
        <f>+L6/28</f>
        <v>1.9</v>
      </c>
      <c r="M7" s="24">
        <f>+M6/28</f>
        <v>3.5714285714285716</v>
      </c>
      <c r="N7" s="20">
        <f>+N6/28</f>
        <v>1.5178571428571428</v>
      </c>
      <c r="O7" s="6">
        <f>+O6/28</f>
        <v>3.5714285714285716</v>
      </c>
      <c r="Q7" s="20">
        <f>+Q6/28</f>
        <v>1.5178571428571428</v>
      </c>
      <c r="R7" s="6">
        <f>+R6/28</f>
        <v>3.5714285714285716</v>
      </c>
      <c r="T7" s="20">
        <f>+T6/28</f>
        <v>0</v>
      </c>
      <c r="U7" s="6">
        <f>+U6/28</f>
        <v>3.5714285714285716</v>
      </c>
      <c r="V7" s="1"/>
      <c r="W7" s="20">
        <f>+W6/28</f>
        <v>0</v>
      </c>
    </row>
    <row r="8" spans="1:23">
      <c r="A8" s="5" t="s">
        <v>13</v>
      </c>
      <c r="B8" s="2">
        <f>+F8+I8+L8+N8+Q8+T8+W8</f>
        <v>1192.675</v>
      </c>
      <c r="D8" s="24">
        <v>160</v>
      </c>
      <c r="E8" s="5"/>
      <c r="F8" s="2">
        <f t="shared" ref="F8:F17" si="0">+D8*F$4</f>
        <v>640</v>
      </c>
      <c r="G8" s="24">
        <v>270</v>
      </c>
      <c r="H8" s="5"/>
      <c r="I8" s="2">
        <f t="shared" ref="I8:I17" si="1">+G8*I$4</f>
        <v>114.75</v>
      </c>
      <c r="J8" s="24">
        <v>105</v>
      </c>
      <c r="K8" s="5"/>
      <c r="L8" s="2">
        <f t="shared" ref="L8:L17" si="2">+J8*L$4</f>
        <v>199.5</v>
      </c>
      <c r="M8" s="27">
        <v>357</v>
      </c>
      <c r="N8" s="2">
        <f t="shared" ref="N8:N17" si="3">+M8*N$4</f>
        <v>151.72499999999999</v>
      </c>
      <c r="O8" s="14">
        <v>204</v>
      </c>
      <c r="Q8" s="2">
        <f t="shared" ref="Q8:Q17" si="4">+O8*Q$4</f>
        <v>86.7</v>
      </c>
      <c r="R8" s="4">
        <v>534</v>
      </c>
      <c r="T8" s="2">
        <f t="shared" ref="T8:T17" si="5">+R8*T$4</f>
        <v>0</v>
      </c>
      <c r="U8" s="4">
        <v>10833</v>
      </c>
      <c r="V8" s="1"/>
      <c r="W8" s="2">
        <f t="shared" ref="W8:W17" si="6">+U8*W$4</f>
        <v>0</v>
      </c>
    </row>
    <row r="9" spans="1:23">
      <c r="A9" s="5" t="s">
        <v>14</v>
      </c>
      <c r="B9" s="2">
        <f>+F9+I9+L9+N9+Q9+T9+W9</f>
        <v>588.57499999999993</v>
      </c>
      <c r="D9" s="24">
        <f>14*9</f>
        <v>126</v>
      </c>
      <c r="E9" s="5"/>
      <c r="F9" s="2">
        <f t="shared" si="0"/>
        <v>504</v>
      </c>
      <c r="G9" s="24">
        <v>106</v>
      </c>
      <c r="H9" s="5"/>
      <c r="I9" s="2">
        <f t="shared" si="1"/>
        <v>45.05</v>
      </c>
      <c r="J9" s="24">
        <v>0</v>
      </c>
      <c r="K9" s="5"/>
      <c r="L9" s="2">
        <f t="shared" si="2"/>
        <v>0</v>
      </c>
      <c r="M9" s="27">
        <v>0</v>
      </c>
      <c r="N9" s="2">
        <f t="shared" si="3"/>
        <v>0</v>
      </c>
      <c r="O9" s="14">
        <v>93</v>
      </c>
      <c r="Q9" s="2">
        <f t="shared" si="4"/>
        <v>39.524999999999999</v>
      </c>
      <c r="R9" s="4"/>
      <c r="T9" s="2">
        <f t="shared" si="5"/>
        <v>0</v>
      </c>
      <c r="U9" s="4"/>
      <c r="V9" s="1"/>
      <c r="W9" s="2">
        <f t="shared" si="6"/>
        <v>0</v>
      </c>
    </row>
    <row r="10" spans="1:23">
      <c r="A10" s="5" t="s">
        <v>6</v>
      </c>
      <c r="B10" s="21">
        <f t="shared" ref="B6:B17" si="7">+F10+I10+L10+N10+Q10</f>
        <v>66.625</v>
      </c>
      <c r="D10" s="24">
        <v>14</v>
      </c>
      <c r="E10" s="19">
        <f>+D10*9/D8</f>
        <v>0.78749999999999998</v>
      </c>
      <c r="F10" s="2">
        <f t="shared" si="0"/>
        <v>56</v>
      </c>
      <c r="G10" s="24">
        <v>12</v>
      </c>
      <c r="H10" s="19">
        <f>+G10*9/G8</f>
        <v>0.4</v>
      </c>
      <c r="I10" s="2">
        <f t="shared" si="1"/>
        <v>5.0999999999999996</v>
      </c>
      <c r="J10" s="24">
        <v>0</v>
      </c>
      <c r="K10" s="19">
        <f>+J10*9/J8</f>
        <v>0</v>
      </c>
      <c r="L10" s="2">
        <f t="shared" si="2"/>
        <v>0</v>
      </c>
      <c r="M10" s="27">
        <v>0</v>
      </c>
      <c r="N10" s="2">
        <f t="shared" si="3"/>
        <v>0</v>
      </c>
      <c r="O10" s="14">
        <v>13</v>
      </c>
      <c r="P10" s="19">
        <f>+O10*9/O8</f>
        <v>0.57352941176470584</v>
      </c>
      <c r="Q10" s="2">
        <f t="shared" si="4"/>
        <v>5.5249999999999995</v>
      </c>
      <c r="R10" s="4">
        <v>42</v>
      </c>
      <c r="S10" s="19">
        <f>+R10*9/R8</f>
        <v>0.7078651685393258</v>
      </c>
      <c r="T10" s="2">
        <f t="shared" si="5"/>
        <v>0</v>
      </c>
      <c r="U10" s="4">
        <v>42</v>
      </c>
      <c r="V10" s="19">
        <f>+U10*9/U8</f>
        <v>3.4893381334810299E-2</v>
      </c>
      <c r="W10" s="2">
        <f t="shared" si="6"/>
        <v>0</v>
      </c>
    </row>
    <row r="11" spans="1:23">
      <c r="A11" s="3" t="s">
        <v>8</v>
      </c>
      <c r="B11" s="2">
        <f>+F11+I11+L11+N11+Q11+T11+W11</f>
        <v>12.414999999999999</v>
      </c>
      <c r="D11" s="24">
        <v>1</v>
      </c>
      <c r="E11" s="19"/>
      <c r="F11" s="2">
        <f t="shared" si="0"/>
        <v>4</v>
      </c>
      <c r="G11" s="24">
        <v>12</v>
      </c>
      <c r="H11" s="19"/>
      <c r="I11" s="2">
        <f t="shared" si="1"/>
        <v>5.0999999999999996</v>
      </c>
      <c r="J11" s="24">
        <v>0</v>
      </c>
      <c r="K11" s="19"/>
      <c r="L11" s="2">
        <f t="shared" si="2"/>
        <v>0</v>
      </c>
      <c r="M11" s="27">
        <v>0</v>
      </c>
      <c r="N11" s="2">
        <f t="shared" si="3"/>
        <v>0</v>
      </c>
      <c r="O11" s="14">
        <v>7.8</v>
      </c>
      <c r="P11" s="19"/>
      <c r="Q11" s="2">
        <f t="shared" si="4"/>
        <v>3.3149999999999999</v>
      </c>
      <c r="R11" s="4"/>
      <c r="S11" s="19"/>
      <c r="T11" s="2">
        <f t="shared" si="5"/>
        <v>0</v>
      </c>
      <c r="U11" s="4"/>
      <c r="V11" s="19"/>
      <c r="W11" s="2">
        <f t="shared" si="6"/>
        <v>0</v>
      </c>
    </row>
    <row r="12" spans="1:23">
      <c r="A12" s="3" t="s">
        <v>9</v>
      </c>
      <c r="B12" s="2">
        <f>+F12+I12+L12+N12+Q12+T12+W12</f>
        <v>59.075000000000003</v>
      </c>
      <c r="D12" s="24">
        <v>0</v>
      </c>
      <c r="E12" s="19"/>
      <c r="F12" s="2">
        <f t="shared" si="0"/>
        <v>0</v>
      </c>
      <c r="G12" s="24">
        <v>118</v>
      </c>
      <c r="H12" s="19"/>
      <c r="I12" s="2">
        <f t="shared" si="1"/>
        <v>50.15</v>
      </c>
      <c r="J12" s="24">
        <v>0</v>
      </c>
      <c r="K12" s="19"/>
      <c r="L12" s="2">
        <f t="shared" si="2"/>
        <v>0</v>
      </c>
      <c r="M12" s="27">
        <v>2</v>
      </c>
      <c r="N12" s="2">
        <f t="shared" si="3"/>
        <v>0.85</v>
      </c>
      <c r="O12" s="14">
        <v>19</v>
      </c>
      <c r="P12" s="19"/>
      <c r="Q12" s="2">
        <f t="shared" si="4"/>
        <v>8.0749999999999993</v>
      </c>
      <c r="R12" s="4"/>
      <c r="S12" s="19"/>
      <c r="T12" s="2">
        <f t="shared" si="5"/>
        <v>0</v>
      </c>
      <c r="U12" s="4"/>
      <c r="V12" s="19"/>
      <c r="W12" s="2">
        <f t="shared" si="6"/>
        <v>0</v>
      </c>
    </row>
    <row r="13" spans="1:23">
      <c r="A13" s="13" t="s">
        <v>7</v>
      </c>
      <c r="B13" s="22">
        <f>+F13+I13+L13+N13+Q13+T13+W13</f>
        <v>165.6</v>
      </c>
      <c r="D13" s="24">
        <v>6</v>
      </c>
      <c r="E13" s="19">
        <f>+D13*4/D8</f>
        <v>0.15</v>
      </c>
      <c r="F13" s="2">
        <f t="shared" si="0"/>
        <v>24</v>
      </c>
      <c r="G13" s="24">
        <v>65</v>
      </c>
      <c r="H13" s="19"/>
      <c r="I13" s="2">
        <f t="shared" si="1"/>
        <v>27.625</v>
      </c>
      <c r="J13" s="24">
        <v>28</v>
      </c>
      <c r="K13" s="19"/>
      <c r="L13" s="2">
        <f t="shared" si="2"/>
        <v>53.199999999999996</v>
      </c>
      <c r="M13" s="27">
        <v>88</v>
      </c>
      <c r="N13" s="2">
        <f t="shared" si="3"/>
        <v>37.4</v>
      </c>
      <c r="O13" s="14">
        <v>55</v>
      </c>
      <c r="P13" s="19"/>
      <c r="Q13" s="2">
        <f t="shared" si="4"/>
        <v>23.375</v>
      </c>
      <c r="R13" s="4">
        <v>29</v>
      </c>
      <c r="S13" s="19"/>
      <c r="T13" s="2">
        <f t="shared" si="5"/>
        <v>0</v>
      </c>
      <c r="U13" s="4">
        <v>2600</v>
      </c>
      <c r="V13" s="19"/>
      <c r="W13" s="2">
        <f t="shared" si="6"/>
        <v>0</v>
      </c>
    </row>
    <row r="14" spans="1:23">
      <c r="A14" s="13" t="s">
        <v>10</v>
      </c>
      <c r="B14" s="2">
        <f>+F14+I14+L14+N14+Q14+T14+W14</f>
        <v>46.169999999999995</v>
      </c>
      <c r="D14" s="24">
        <v>3</v>
      </c>
      <c r="E14" s="19"/>
      <c r="F14" s="2">
        <f t="shared" si="0"/>
        <v>12</v>
      </c>
      <c r="G14" s="24">
        <v>47</v>
      </c>
      <c r="H14" s="19"/>
      <c r="I14" s="2">
        <f t="shared" si="1"/>
        <v>19.974999999999998</v>
      </c>
      <c r="J14" s="24">
        <v>0</v>
      </c>
      <c r="K14" s="19"/>
      <c r="L14" s="2">
        <f t="shared" si="2"/>
        <v>0</v>
      </c>
      <c r="M14" s="27">
        <v>3.4</v>
      </c>
      <c r="N14" s="2">
        <f t="shared" si="3"/>
        <v>1.4449999999999998</v>
      </c>
      <c r="O14" s="14">
        <v>30</v>
      </c>
      <c r="P14" s="19"/>
      <c r="Q14" s="2">
        <f t="shared" si="4"/>
        <v>12.75</v>
      </c>
      <c r="R14" s="4">
        <v>27</v>
      </c>
      <c r="S14" s="19"/>
      <c r="T14" s="2">
        <f t="shared" si="5"/>
        <v>0</v>
      </c>
      <c r="U14" s="4">
        <v>33.299999999999997</v>
      </c>
      <c r="V14" s="19"/>
      <c r="W14" s="2">
        <f t="shared" si="6"/>
        <v>0</v>
      </c>
    </row>
    <row r="15" spans="1:23">
      <c r="A15" s="13" t="s">
        <v>11</v>
      </c>
      <c r="B15" s="2">
        <f>+F15+I15+L15+N15+Q15+T15+W15</f>
        <v>65.699999999999989</v>
      </c>
      <c r="D15" s="24">
        <v>1</v>
      </c>
      <c r="E15" s="19">
        <f>+D15*4/D8</f>
        <v>2.5000000000000001E-2</v>
      </c>
      <c r="F15" s="2">
        <f t="shared" si="0"/>
        <v>4</v>
      </c>
      <c r="G15" s="24">
        <v>18</v>
      </c>
      <c r="H15" s="19">
        <f>+G15*4/G8</f>
        <v>0.26666666666666666</v>
      </c>
      <c r="I15" s="2">
        <f t="shared" si="1"/>
        <v>7.6499999999999995</v>
      </c>
      <c r="J15" s="24">
        <v>28</v>
      </c>
      <c r="K15" s="19">
        <f>+J15*4/J8</f>
        <v>1.0666666666666667</v>
      </c>
      <c r="L15" s="2">
        <f t="shared" si="2"/>
        <v>53.199999999999996</v>
      </c>
      <c r="M15" s="27"/>
      <c r="N15" s="2">
        <f t="shared" si="3"/>
        <v>0</v>
      </c>
      <c r="O15" s="14">
        <v>2</v>
      </c>
      <c r="P15" s="19">
        <f>+O15*4/O8</f>
        <v>3.9215686274509803E-2</v>
      </c>
      <c r="Q15" s="2">
        <f t="shared" si="4"/>
        <v>0.85</v>
      </c>
      <c r="R15" s="4"/>
      <c r="S15" s="19">
        <f>+R15*4/R8</f>
        <v>0</v>
      </c>
      <c r="T15" s="2">
        <f t="shared" si="5"/>
        <v>0</v>
      </c>
      <c r="U15" s="4">
        <v>0</v>
      </c>
      <c r="V15" s="19">
        <f>+U15*4/U8</f>
        <v>0</v>
      </c>
      <c r="W15" s="2">
        <f t="shared" si="6"/>
        <v>0</v>
      </c>
    </row>
    <row r="16" spans="1:23">
      <c r="A16" s="13" t="s">
        <v>26</v>
      </c>
      <c r="D16" s="4">
        <f>+D13-D14-D15</f>
        <v>2</v>
      </c>
      <c r="E16" s="19"/>
      <c r="G16" s="4">
        <f>+G13-G14-G15</f>
        <v>0</v>
      </c>
      <c r="H16" s="19"/>
      <c r="I16" s="2"/>
      <c r="J16" s="4">
        <f>+J13-J14-J15</f>
        <v>0</v>
      </c>
      <c r="K16" s="19"/>
      <c r="L16" s="2"/>
      <c r="M16" s="4">
        <f>+M13-M14-M15</f>
        <v>84.6</v>
      </c>
      <c r="N16" s="2"/>
      <c r="O16" s="4">
        <f>+O13-O14-O15</f>
        <v>23</v>
      </c>
      <c r="P16" s="19"/>
      <c r="Q16" s="2"/>
      <c r="R16" s="4">
        <f>+R13-R14-R15</f>
        <v>2</v>
      </c>
      <c r="S16" s="19"/>
      <c r="T16" s="2"/>
      <c r="U16" s="4">
        <f>+U13-U14-U15</f>
        <v>2566.6999999999998</v>
      </c>
      <c r="V16" s="19"/>
      <c r="W16" s="2"/>
    </row>
    <row r="17" spans="1:23">
      <c r="A17" s="13" t="s">
        <v>12</v>
      </c>
      <c r="B17" s="22">
        <f>+F17+I17+L17+N17+Q17+T17+W17</f>
        <v>41.764999999999993</v>
      </c>
      <c r="D17" s="25">
        <v>6</v>
      </c>
      <c r="E17" s="19">
        <f>+D17*4/D8</f>
        <v>0.15</v>
      </c>
      <c r="F17" s="2">
        <f t="shared" si="0"/>
        <v>24</v>
      </c>
      <c r="G17" s="25">
        <v>23.5</v>
      </c>
      <c r="H17" s="19">
        <f>+G17*4/G8</f>
        <v>0.34814814814814815</v>
      </c>
      <c r="I17" s="2">
        <f t="shared" si="1"/>
        <v>9.9874999999999989</v>
      </c>
      <c r="J17" s="25">
        <v>0</v>
      </c>
      <c r="K17" s="19">
        <f>+J17*4/J8</f>
        <v>0</v>
      </c>
      <c r="L17" s="2">
        <f t="shared" si="2"/>
        <v>0</v>
      </c>
      <c r="M17" s="28">
        <v>0.3</v>
      </c>
      <c r="N17" s="2">
        <f t="shared" si="3"/>
        <v>0.1275</v>
      </c>
      <c r="O17" s="30">
        <v>18</v>
      </c>
      <c r="P17" s="19">
        <f>+O17*4/O8</f>
        <v>0.35294117647058826</v>
      </c>
      <c r="Q17" s="2">
        <f t="shared" si="4"/>
        <v>7.6499999999999995</v>
      </c>
      <c r="R17" s="31">
        <v>18</v>
      </c>
      <c r="S17" s="19">
        <f>+R17*4/R8</f>
        <v>0.1348314606741573</v>
      </c>
      <c r="T17" s="2">
        <f t="shared" si="5"/>
        <v>0</v>
      </c>
      <c r="U17" s="31">
        <v>18</v>
      </c>
      <c r="V17" s="19">
        <f>+U17*4/U8</f>
        <v>6.6463583494876764E-3</v>
      </c>
      <c r="W17" s="2">
        <f t="shared" si="6"/>
        <v>0</v>
      </c>
    </row>
    <row r="18" spans="1:23" s="7" customFormat="1">
      <c r="D18" s="8"/>
      <c r="F18" s="8"/>
      <c r="G18" s="8"/>
      <c r="H18" s="8"/>
      <c r="I18" s="11"/>
      <c r="J18" s="11"/>
      <c r="K18" s="11"/>
      <c r="L18" s="11"/>
      <c r="M18" s="11"/>
      <c r="N18" s="10"/>
      <c r="O18" s="10"/>
      <c r="P18" s="10"/>
      <c r="Q18" s="10"/>
      <c r="R18" s="10"/>
      <c r="S18" s="10"/>
    </row>
  </sheetData>
  <printOptions gridLines="1"/>
  <pageMargins left="0.46" right="0.04" top="0.33" bottom="0.09" header="0.08" footer="0.09"/>
  <pageSetup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2020-05-01T15:42:59Z</dcterms:modified>
</cp:coreProperties>
</file>